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98105\Desktop\IBVN Mordomia Cristã\"/>
    </mc:Choice>
  </mc:AlternateContent>
  <xr:revisionPtr revIDLastSave="0" documentId="8_{2ADEEA26-4DA0-4D94-94AC-7B17099EE20D}" xr6:coauthVersionLast="41" xr6:coauthVersionMax="41" xr10:uidLastSave="{00000000-0000-0000-0000-000000000000}"/>
  <bookViews>
    <workbookView xWindow="-120" yWindow="-120" windowWidth="20730" windowHeight="11160" xr2:uid="{3393B0D1-1177-46B8-9713-FA781948C4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  <c r="I3" i="1"/>
  <c r="H13" i="1"/>
  <c r="I2" i="1"/>
  <c r="H2" i="1"/>
  <c r="E6" i="1"/>
  <c r="E5" i="1"/>
  <c r="H3" i="1"/>
  <c r="H4" i="1" s="1"/>
  <c r="H5" i="1" s="1"/>
  <c r="F6" i="1"/>
  <c r="C6" i="1"/>
  <c r="B6" i="1"/>
  <c r="C5" i="1"/>
  <c r="F5" i="1"/>
  <c r="B5" i="1"/>
  <c r="F4" i="1"/>
  <c r="E3" i="1"/>
  <c r="E4" i="1" s="1"/>
  <c r="C4" i="1"/>
  <c r="B3" i="1"/>
  <c r="B4" i="1" s="1"/>
  <c r="I4" i="1" l="1"/>
  <c r="I5" i="1" s="1"/>
  <c r="H6" i="1"/>
  <c r="H7" i="1" s="1"/>
  <c r="H9" i="1" s="1"/>
  <c r="F7" i="1"/>
  <c r="F9" i="1" s="1"/>
  <c r="E7" i="1"/>
  <c r="E9" i="1" s="1"/>
  <c r="I6" i="1" l="1"/>
  <c r="I7" i="1" s="1"/>
  <c r="I9" i="1" s="1"/>
  <c r="C7" i="1"/>
  <c r="C9" i="1" s="1"/>
  <c r="B7" i="1"/>
  <c r="B9" i="1" s="1"/>
</calcChain>
</file>

<file path=xl/sharedStrings.xml><?xml version="1.0" encoding="utf-8"?>
<sst xmlns="http://schemas.openxmlformats.org/spreadsheetml/2006/main" count="14" uniqueCount="10">
  <si>
    <t>Rendimentos</t>
  </si>
  <si>
    <t>(-) Deduções</t>
  </si>
  <si>
    <t>(+) Base de Cálculo</t>
  </si>
  <si>
    <t>Aliquota</t>
  </si>
  <si>
    <t>Parcela a Deduzir</t>
  </si>
  <si>
    <t>Imposto a Pagar</t>
  </si>
  <si>
    <t>Imposto Retido</t>
  </si>
  <si>
    <t>Simplificada</t>
  </si>
  <si>
    <t>Completa</t>
  </si>
  <si>
    <t>A Pagar/Restituir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</si>
</sst>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9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2421-FAF7-4D47-A3D8-F3D919530AB8}">
  <dimension ref="A1:I15"/>
  <sheetViews>
    <sheetView tabSelected="1" workbookViewId="0">
      <selection activeCell="H7" sqref="H7"/>
    </sheetView>
  </sheetViews>
  <sheetFormatPr defaultRowHeight="23.25" x14ac:dyDescent="0.35"/>
  <cols>
    <col min="1" max="1" width="16.6640625" customWidth="1"/>
    <col min="2" max="2" width="9.9140625" customWidth="1"/>
  </cols>
  <sheetData>
    <row r="1" spans="1:9" x14ac:dyDescent="0.35">
      <c r="B1" t="s">
        <v>7</v>
      </c>
      <c r="C1" t="s">
        <v>8</v>
      </c>
      <c r="E1" t="s">
        <v>7</v>
      </c>
      <c r="F1" t="s">
        <v>8</v>
      </c>
      <c r="H1" t="s">
        <v>7</v>
      </c>
      <c r="I1" t="s">
        <v>8</v>
      </c>
    </row>
    <row r="2" spans="1:9" x14ac:dyDescent="0.35">
      <c r="A2" t="s">
        <v>0</v>
      </c>
      <c r="B2">
        <v>31000</v>
      </c>
      <c r="C2">
        <v>31000</v>
      </c>
      <c r="E2">
        <v>28000</v>
      </c>
      <c r="F2">
        <v>28000</v>
      </c>
      <c r="H2">
        <f>B2+E2</f>
        <v>59000</v>
      </c>
      <c r="I2">
        <f>H2</f>
        <v>59000</v>
      </c>
    </row>
    <row r="3" spans="1:9" x14ac:dyDescent="0.35">
      <c r="A3" t="s">
        <v>1</v>
      </c>
      <c r="B3">
        <f>B2*0.2</f>
        <v>6200</v>
      </c>
      <c r="C3">
        <v>8000</v>
      </c>
      <c r="E3">
        <f>E2*0.2</f>
        <v>5600</v>
      </c>
      <c r="F3">
        <v>4000</v>
      </c>
      <c r="H3">
        <f>H2*0.2</f>
        <v>11800</v>
      </c>
      <c r="I3">
        <f>C3+F3+H13</f>
        <v>14275.08</v>
      </c>
    </row>
    <row r="4" spans="1:9" x14ac:dyDescent="0.35">
      <c r="A4" t="s">
        <v>2</v>
      </c>
      <c r="B4">
        <f>B2-B3</f>
        <v>24800</v>
      </c>
      <c r="C4">
        <f>C2-C3</f>
        <v>23000</v>
      </c>
      <c r="E4">
        <f>E2-E3</f>
        <v>22400</v>
      </c>
      <c r="F4">
        <f>F2-F3</f>
        <v>24000</v>
      </c>
      <c r="H4">
        <f>H2-H3</f>
        <v>47200</v>
      </c>
      <c r="I4">
        <f>I2-I3</f>
        <v>44724.92</v>
      </c>
    </row>
    <row r="5" spans="1:9" x14ac:dyDescent="0.35">
      <c r="A5" t="s">
        <v>3</v>
      </c>
      <c r="B5" s="3">
        <f>INDEX(A11:C15,MATCH(B4,A11:A15,1),2)</f>
        <v>7.4999999999999997E-2</v>
      </c>
      <c r="C5" s="3">
        <f>INDEX(A11:C15,MATCH(C4,A11:A15,1),2)</f>
        <v>7.4999999999999997E-2</v>
      </c>
      <c r="E5" s="3">
        <f>INDEX(A11:C15,MATCH(E4,A11:A15,1),2)</f>
        <v>0</v>
      </c>
      <c r="F5" s="3">
        <f>INDEX(A11:C15,MATCH(B4,A11:A15,1),2)</f>
        <v>7.4999999999999997E-2</v>
      </c>
      <c r="H5" s="3">
        <f>INDEX(A11:C15,MATCH(H4,A11:A15,1),2)</f>
        <v>0.22500000000000001</v>
      </c>
      <c r="I5" s="3">
        <f>INDEX(A11:C15,MATCH(I4,A11:A15,1),2)</f>
        <v>0.15</v>
      </c>
    </row>
    <row r="6" spans="1:9" x14ac:dyDescent="0.35">
      <c r="A6" t="s">
        <v>4</v>
      </c>
      <c r="B6">
        <f>INDEX(A11:C15,MATCH(B4,A11:A15,1),3)</f>
        <v>1713.58</v>
      </c>
      <c r="C6">
        <f>INDEX(A11:C15,MATCH(C4,A11:A15,1),3)</f>
        <v>1713.58</v>
      </c>
      <c r="E6">
        <f>INDEX(A11:C15,MATCH(E4,A11:A15,1),3)</f>
        <v>0</v>
      </c>
      <c r="F6">
        <f>INDEX(A11:C15,MATCH(F4,A11:A15,1),3)</f>
        <v>1713.58</v>
      </c>
      <c r="H6">
        <f>INDEX(A11:C15,MATCH(H4,A11:A15,1),3)</f>
        <v>7633.51</v>
      </c>
      <c r="I6">
        <f>INDEX(A11:C15,MATCH(I4,A11:A15,1),3)</f>
        <v>4257.57</v>
      </c>
    </row>
    <row r="7" spans="1:9" x14ac:dyDescent="0.35">
      <c r="A7" t="s">
        <v>5</v>
      </c>
      <c r="B7">
        <f>B4*B5-B6</f>
        <v>146.42000000000007</v>
      </c>
      <c r="C7">
        <f>C4*C5-C6</f>
        <v>11.420000000000073</v>
      </c>
      <c r="E7">
        <f>E4*E5-E6</f>
        <v>0</v>
      </c>
      <c r="F7">
        <f>F4*F5-F6</f>
        <v>86.420000000000073</v>
      </c>
      <c r="H7">
        <f>H4*H5-H6</f>
        <v>2986.49</v>
      </c>
      <c r="I7">
        <f>I4*I5-I6</f>
        <v>2451.1679999999997</v>
      </c>
    </row>
    <row r="8" spans="1:9" x14ac:dyDescent="0.35">
      <c r="A8" t="s">
        <v>6</v>
      </c>
      <c r="B8">
        <v>1000</v>
      </c>
      <c r="C8">
        <v>1000</v>
      </c>
      <c r="E8">
        <v>1000</v>
      </c>
      <c r="F8">
        <v>1000</v>
      </c>
      <c r="H8">
        <f>B8+C8</f>
        <v>2000</v>
      </c>
      <c r="I8">
        <f>H8</f>
        <v>2000</v>
      </c>
    </row>
    <row r="9" spans="1:9" x14ac:dyDescent="0.35">
      <c r="A9" t="s">
        <v>9</v>
      </c>
      <c r="B9">
        <f>B7-B8</f>
        <v>-853.57999999999993</v>
      </c>
      <c r="C9">
        <f>C7-C8</f>
        <v>-988.57999999999993</v>
      </c>
      <c r="E9">
        <f>E7-E8</f>
        <v>-1000</v>
      </c>
      <c r="F9">
        <f>F7-F8</f>
        <v>-913.57999999999993</v>
      </c>
      <c r="H9">
        <f>H7-H8</f>
        <v>986.48999999999978</v>
      </c>
      <c r="I9">
        <f>I7-I8</f>
        <v>451.16799999999967</v>
      </c>
    </row>
    <row r="11" spans="1:9" x14ac:dyDescent="0.35">
      <c r="A11">
        <v>0</v>
      </c>
      <c r="B11">
        <v>0</v>
      </c>
      <c r="C11">
        <v>0</v>
      </c>
    </row>
    <row r="12" spans="1:9" x14ac:dyDescent="0.35">
      <c r="A12">
        <v>22847.759999999998</v>
      </c>
      <c r="B12" s="1">
        <v>7.4999999999999997E-2</v>
      </c>
      <c r="C12">
        <v>1713.58</v>
      </c>
      <c r="H12">
        <v>189.59</v>
      </c>
    </row>
    <row r="13" spans="1:9" x14ac:dyDescent="0.35">
      <c r="A13">
        <v>33919.800000000003</v>
      </c>
      <c r="B13" s="2">
        <v>0.15</v>
      </c>
      <c r="C13">
        <v>4257.57</v>
      </c>
      <c r="H13">
        <f>H12*12</f>
        <v>2275.08</v>
      </c>
    </row>
    <row r="14" spans="1:9" x14ac:dyDescent="0.35">
      <c r="A14">
        <v>45012.6</v>
      </c>
      <c r="B14" s="1">
        <v>0.22500000000000001</v>
      </c>
      <c r="C14">
        <v>7633.51</v>
      </c>
    </row>
    <row r="15" spans="1:9" x14ac:dyDescent="0.35">
      <c r="A15">
        <v>55976.160000000003</v>
      </c>
      <c r="B15" s="1">
        <v>0.27500000000000002</v>
      </c>
      <c r="C15">
        <v>10432.209999999999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 Israel G</dc:creator>
  <cp:lastModifiedBy>Oliveira Israel G</cp:lastModifiedBy>
  <dcterms:created xsi:type="dcterms:W3CDTF">2019-09-21T22:25:24Z</dcterms:created>
  <dcterms:modified xsi:type="dcterms:W3CDTF">2019-09-21T23:20:21Z</dcterms:modified>
</cp:coreProperties>
</file>